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bone.sirris.be\sirris-common\p-conventions\2021\21-0279_COOCK-Cirkel\03_Deliverables\Platform\Tools and info\1 Business Case\1 Input\"/>
    </mc:Choice>
  </mc:AlternateContent>
  <xr:revisionPtr revIDLastSave="0" documentId="8_{493C8013-42D1-4463-B11C-A74B0E326487}" xr6:coauthVersionLast="47" xr6:coauthVersionMax="47" xr10:uidLastSave="{00000000-0000-0000-0000-000000000000}"/>
  <bookViews>
    <workbookView xWindow="28680" yWindow="-120" windowWidth="29040" windowHeight="15840" xr2:uid="{0C16A80B-ECB6-47A1-BC12-18C1107A8DC3}"/>
  </bookViews>
  <sheets>
    <sheet name="Inschatting Business cas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J54" i="1" s="1"/>
  <c r="G55" i="1"/>
  <c r="J55" i="1" s="1"/>
  <c r="G53" i="1"/>
  <c r="J53" i="1" s="1"/>
  <c r="H54" i="1"/>
  <c r="H55" i="1"/>
  <c r="H53" i="1"/>
  <c r="I24" i="1"/>
  <c r="G27" i="1" s="1"/>
  <c r="G21" i="1"/>
  <c r="L21" i="1" s="1"/>
  <c r="J21" i="1"/>
  <c r="N21" i="1" s="1"/>
  <c r="G22" i="1"/>
  <c r="L22" i="1" s="1"/>
  <c r="J22" i="1"/>
  <c r="N22" i="1" s="1"/>
  <c r="J20" i="1"/>
  <c r="G20" i="1"/>
  <c r="L45" i="1"/>
  <c r="L44" i="1"/>
  <c r="L43" i="1"/>
  <c r="L42" i="1"/>
  <c r="L39" i="1"/>
  <c r="L38" i="1"/>
  <c r="L37" i="1"/>
  <c r="L36" i="1"/>
  <c r="L35" i="1"/>
  <c r="L34" i="1"/>
  <c r="L31" i="1"/>
  <c r="J45" i="1"/>
  <c r="N45" i="1" s="1"/>
  <c r="J44" i="1"/>
  <c r="N44" i="1" s="1"/>
  <c r="J43" i="1"/>
  <c r="N43" i="1" s="1"/>
  <c r="J42" i="1"/>
  <c r="N42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1" i="1"/>
  <c r="L55" i="1" l="1"/>
  <c r="J47" i="1"/>
  <c r="N31" i="1"/>
  <c r="N47" i="1" s="1"/>
  <c r="L53" i="1"/>
  <c r="J57" i="1" l="1"/>
  <c r="J63" i="1" s="1"/>
  <c r="N20" i="1"/>
  <c r="L20" i="1"/>
  <c r="N55" i="1"/>
  <c r="N53" i="1"/>
  <c r="N57" i="1" l="1"/>
  <c r="N63" i="1" s="1"/>
  <c r="N24" i="1"/>
  <c r="N62" i="1" s="1"/>
  <c r="J24" i="1"/>
  <c r="J62" i="1" s="1"/>
  <c r="J65" i="1" s="1"/>
  <c r="N65" i="1" l="1"/>
</calcChain>
</file>

<file path=xl/sharedStrings.xml><?xml version="1.0" encoding="utf-8"?>
<sst xmlns="http://schemas.openxmlformats.org/spreadsheetml/2006/main" count="131" uniqueCount="101">
  <si>
    <t>Doelstelling</t>
  </si>
  <si>
    <t xml:space="preserve">Doel is om op basis van een aantal ruwe schattingen een idee te krijgen van de kosten, de baten en hunverhouding  </t>
  </si>
  <si>
    <t>In een eerste fase is dit een louter indicatieve oefening die u kan helpen de belangrijkste aannames en hun onderling belang te ontdekken.</t>
  </si>
  <si>
    <t>Instructie</t>
  </si>
  <si>
    <t xml:space="preserve">vul de oranje velden in </t>
  </si>
  <si>
    <t>met uw eerst buikgevoel schatting</t>
  </si>
  <si>
    <t xml:space="preserve">de grijze velden met oranje tekst </t>
  </si>
  <si>
    <t xml:space="preserve">worden berekend </t>
  </si>
  <si>
    <t>de grijze velden met de zwart tekst</t>
  </si>
  <si>
    <t>geven de totalen weer</t>
  </si>
  <si>
    <t>Opdracht (na invullig)</t>
  </si>
  <si>
    <t xml:space="preserve">Kies een gepaste vervolgstape via: </t>
  </si>
  <si>
    <t xml:space="preserve">https://www.sirris.be/en/node/13614   </t>
  </si>
  <si>
    <t>Data per maand</t>
  </si>
  <si>
    <t xml:space="preserve">Kost per jaar </t>
  </si>
  <si>
    <t>totaal 
€/mnd</t>
  </si>
  <si>
    <t>aantal
stuks</t>
  </si>
  <si>
    <t>(#)</t>
  </si>
  <si>
    <t>#/jr</t>
  </si>
  <si>
    <t>#mnd/jr</t>
  </si>
  <si>
    <t>€/jr</t>
  </si>
  <si>
    <t xml:space="preserve">Totaal inkoopkost </t>
  </si>
  <si>
    <t>Remanufactruing process</t>
  </si>
  <si>
    <t>Operations and interactions</t>
  </si>
  <si>
    <t>aantal</t>
  </si>
  <si>
    <t xml:space="preserve">eenheid </t>
  </si>
  <si>
    <t>totaal</t>
  </si>
  <si>
    <t>(€/eenheid)</t>
  </si>
  <si>
    <t>(€)</t>
  </si>
  <si>
    <t>(€/u)</t>
  </si>
  <si>
    <t>variabel</t>
  </si>
  <si>
    <t>werkuren</t>
  </si>
  <si>
    <t xml:space="preserve">variabel </t>
  </si>
  <si>
    <t>inspectie</t>
  </si>
  <si>
    <t>reiniging</t>
  </si>
  <si>
    <t>productie (dis &amp; reassembly)</t>
  </si>
  <si>
    <t xml:space="preserve">verbruiksproducten </t>
  </si>
  <si>
    <t>energie</t>
  </si>
  <si>
    <t xml:space="preserve">vast </t>
  </si>
  <si>
    <t xml:space="preserve">energie </t>
  </si>
  <si>
    <t xml:space="preserve">afschrijving </t>
  </si>
  <si>
    <t>huur</t>
  </si>
  <si>
    <t>extra</t>
  </si>
  <si>
    <t>Outflow: products &amp; parts</t>
  </si>
  <si>
    <t>Omzet per jaar</t>
  </si>
  <si>
    <t>Customer- Market Value- Distribution</t>
  </si>
  <si>
    <t xml:space="preserve">Totaal verkoopswaarde </t>
  </si>
  <si>
    <t>Balans</t>
  </si>
  <si>
    <t>Per maand</t>
  </si>
  <si>
    <t xml:space="preserve">Per jaar </t>
  </si>
  <si>
    <t xml:space="preserve">Uitgaven </t>
  </si>
  <si>
    <t xml:space="preserve">Inkomsten </t>
  </si>
  <si>
    <t xml:space="preserve">Saldo </t>
  </si>
  <si>
    <t>Acties aantallen en kosten in te schatten ( grootte orde)</t>
  </si>
  <si>
    <t>verzending/verplaasting</t>
  </si>
  <si>
    <t xml:space="preserve">0  inflow      0  process     0  outflow </t>
  </si>
  <si>
    <t>Bepaal welke data het minst betrouwbaar zijn.</t>
  </si>
  <si>
    <t>Welke data moet uw verbeteren om een vervolgstap te nemen?</t>
  </si>
  <si>
    <t>Waar kan u de data vinden?</t>
  </si>
  <si>
    <t xml:space="preserve">Schrijf je acties op - maak het concreet </t>
  </si>
  <si>
    <t xml:space="preserve">Raadpleeg: </t>
  </si>
  <si>
    <t>Acties om inschatting te verbeteren</t>
  </si>
  <si>
    <t>Install base potential</t>
  </si>
  <si>
    <t>Retrofit &amp; Upgrade value  -  cost of intake</t>
  </si>
  <si>
    <t xml:space="preserve">Intake cost </t>
  </si>
  <si>
    <t>Product 2</t>
  </si>
  <si>
    <t xml:space="preserve">Geïnstalleerde hoeveelheid </t>
  </si>
  <si>
    <t>(#, m, m², ...)</t>
  </si>
  <si>
    <t>(€/site)</t>
  </si>
  <si>
    <t xml:space="preserve">Eenheden per site </t>
  </si>
  <si>
    <t>(#,m,.../site)</t>
  </si>
  <si>
    <t>Aantal sites</t>
  </si>
  <si>
    <t>On site inspectie &amp; project offerte</t>
  </si>
  <si>
    <t>Aantal sites per maand</t>
  </si>
  <si>
    <t xml:space="preserve">Product 1 </t>
  </si>
  <si>
    <t>Product 3</t>
  </si>
  <si>
    <t xml:space="preserve"> (€/mnd)</t>
  </si>
  <si>
    <t xml:space="preserve">Totaal intake kost </t>
  </si>
  <si>
    <t xml:space="preserve">Operationele kost </t>
  </si>
  <si>
    <t>sites samen te retrofitten/upgraden</t>
  </si>
  <si>
    <t>(€/#)</t>
  </si>
  <si>
    <t>aantal (#)</t>
  </si>
  <si>
    <t>(€/st, €/site,...)</t>
  </si>
  <si>
    <t xml:space="preserve">Inkomsten uit retrofit/upgarde </t>
  </si>
  <si>
    <t>Prijs per eenheid nieuw</t>
  </si>
  <si>
    <t>Retrofit prijs in % van nieuwprijs</t>
  </si>
  <si>
    <t>Retrofit product 1</t>
  </si>
  <si>
    <t>Retrofit product 2</t>
  </si>
  <si>
    <t>Retrofit product 3</t>
  </si>
  <si>
    <t>(€/#, m,…)</t>
  </si>
  <si>
    <t xml:space="preserve">Retrofitp prijs per eenheid </t>
  </si>
  <si>
    <t>Eenheden retrofit per maad</t>
  </si>
  <si>
    <t>(#, m,…)</t>
  </si>
  <si>
    <t xml:space="preserve">Data per maand :   om de </t>
  </si>
  <si>
    <t>(werkuren)</t>
  </si>
  <si>
    <t>Eerste inschatting van kosten en baten van retrofit / on site upgrade</t>
  </si>
  <si>
    <t xml:space="preserve">Oplijsten van concrete acties di ehelepen om de </t>
  </si>
  <si>
    <t>ingeschatte cijfers te verbeteren</t>
  </si>
  <si>
    <t xml:space="preserve">0  Eigen bedrijf     0  Klanten      0  Service provider     0  Andere    </t>
  </si>
  <si>
    <t xml:space="preserve">0 Eigen bedrijf    0 Klanten     0 Service provider    0 Andere    </t>
  </si>
  <si>
    <t>Kan je al een besluit nemen of is een vervolgactie noodzakelijk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</si>
</sst>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2C1228"/>
      <name val="Calibri"/>
      <family val="2"/>
      <scheme val="minor"/>
    </font>
    <font>
      <sz val="11"/>
      <color rgb="FF2C122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2C122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DDC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12" applyNumberFormat="0" applyAlignment="0" applyProtection="0"/>
    <xf numFmtId="0" fontId="4" fillId="3" borderId="13" applyNumberFormat="0" applyAlignment="0" applyProtection="0"/>
    <xf numFmtId="0" fontId="5" fillId="3" borderId="12" applyNumberFormat="0" applyAlignment="0" applyProtection="0"/>
    <xf numFmtId="0" fontId="12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8" xfId="0" applyFont="1" applyBorder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10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5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6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/>
    <xf numFmtId="0" fontId="3" fillId="2" borderId="12" xfId="2" applyAlignment="1">
      <alignment horizontal="center"/>
    </xf>
    <xf numFmtId="0" fontId="5" fillId="3" borderId="12" xfId="4" applyAlignment="1">
      <alignment horizontal="center"/>
    </xf>
    <xf numFmtId="0" fontId="0" fillId="0" borderId="7" xfId="0" applyBorder="1"/>
    <xf numFmtId="0" fontId="4" fillId="3" borderId="14" xfId="3" applyBorder="1" applyAlignment="1">
      <alignment horizontal="center"/>
    </xf>
    <xf numFmtId="0" fontId="5" fillId="3" borderId="17" xfId="4" applyBorder="1" applyAlignment="1">
      <alignment horizontal="center"/>
    </xf>
    <xf numFmtId="0" fontId="6" fillId="4" borderId="5" xfId="0" applyFont="1" applyFill="1" applyBorder="1" applyAlignment="1">
      <alignment wrapText="1"/>
    </xf>
    <xf numFmtId="0" fontId="9" fillId="0" borderId="0" xfId="0" applyFont="1"/>
    <xf numFmtId="0" fontId="3" fillId="0" borderId="12" xfId="2" applyFill="1"/>
    <xf numFmtId="0" fontId="5" fillId="3" borderId="18" xfId="4" applyBorder="1" applyAlignment="1">
      <alignment horizontal="center"/>
    </xf>
    <xf numFmtId="0" fontId="13" fillId="6" borderId="19" xfId="0" applyFont="1" applyFill="1" applyBorder="1"/>
    <xf numFmtId="0" fontId="14" fillId="6" borderId="20" xfId="0" applyFont="1" applyFill="1" applyBorder="1"/>
    <xf numFmtId="0" fontId="14" fillId="6" borderId="21" xfId="0" applyFont="1" applyFill="1" applyBorder="1"/>
    <xf numFmtId="4" fontId="5" fillId="0" borderId="11" xfId="4" applyNumberFormat="1" applyFill="1" applyBorder="1" applyAlignment="1">
      <alignment horizontal="center"/>
    </xf>
    <xf numFmtId="4" fontId="4" fillId="3" borderId="13" xfId="3" applyNumberFormat="1" applyAlignment="1">
      <alignment horizontal="center"/>
    </xf>
    <xf numFmtId="4" fontId="4" fillId="3" borderId="13" xfId="3" applyNumberFormat="1"/>
    <xf numFmtId="3" fontId="5" fillId="3" borderId="12" xfId="4" applyNumberFormat="1" applyAlignment="1">
      <alignment horizontal="center"/>
    </xf>
    <xf numFmtId="3" fontId="5" fillId="3" borderId="12" xfId="4" applyNumberFormat="1"/>
    <xf numFmtId="3" fontId="3" fillId="2" borderId="12" xfId="2" applyNumberFormat="1" applyAlignment="1">
      <alignment horizontal="center"/>
    </xf>
    <xf numFmtId="3" fontId="3" fillId="2" borderId="15" xfId="2" applyNumberFormat="1" applyBorder="1" applyAlignment="1">
      <alignment horizontal="center"/>
    </xf>
    <xf numFmtId="3" fontId="5" fillId="3" borderId="16" xfId="4" applyNumberFormat="1" applyBorder="1" applyAlignment="1">
      <alignment horizontal="center"/>
    </xf>
    <xf numFmtId="0" fontId="3" fillId="0" borderId="12" xfId="2" applyFill="1" applyAlignment="1">
      <alignment horizontal="center"/>
    </xf>
    <xf numFmtId="0" fontId="7" fillId="0" borderId="12" xfId="2" applyFont="1" applyFill="1" applyAlignment="1">
      <alignment horizontal="center"/>
    </xf>
    <xf numFmtId="3" fontId="18" fillId="4" borderId="8" xfId="0" applyNumberFormat="1" applyFont="1" applyFill="1" applyBorder="1" applyAlignment="1">
      <alignment horizontal="center"/>
    </xf>
    <xf numFmtId="0" fontId="18" fillId="4" borderId="8" xfId="0" applyFont="1" applyFill="1" applyBorder="1"/>
    <xf numFmtId="0" fontId="11" fillId="4" borderId="19" xfId="0" applyFont="1" applyFill="1" applyBorder="1"/>
    <xf numFmtId="0" fontId="7" fillId="4" borderId="20" xfId="0" applyFont="1" applyFill="1" applyBorder="1"/>
    <xf numFmtId="0" fontId="6" fillId="4" borderId="20" xfId="0" applyFont="1" applyFill="1" applyBorder="1"/>
    <xf numFmtId="0" fontId="6" fillId="4" borderId="21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24" xfId="0" applyFont="1" applyFill="1" applyBorder="1"/>
    <xf numFmtId="0" fontId="6" fillId="4" borderId="25" xfId="0" applyFont="1" applyFill="1" applyBorder="1" applyAlignment="1">
      <alignment horizontal="right"/>
    </xf>
    <xf numFmtId="0" fontId="7" fillId="4" borderId="25" xfId="0" applyFont="1" applyFill="1" applyBorder="1"/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1" fillId="4" borderId="22" xfId="0" applyFont="1" applyFill="1" applyBorder="1"/>
    <xf numFmtId="0" fontId="6" fillId="4" borderId="0" xfId="0" applyFont="1" applyFill="1"/>
    <xf numFmtId="0" fontId="6" fillId="4" borderId="23" xfId="0" applyFont="1" applyFill="1" applyBorder="1" applyAlignment="1">
      <alignment horizontal="center"/>
    </xf>
    <xf numFmtId="9" fontId="3" fillId="2" borderId="12" xfId="2" applyNumberFormat="1" applyAlignment="1">
      <alignment horizontal="center"/>
    </xf>
    <xf numFmtId="1" fontId="3" fillId="2" borderId="12" xfId="2" applyNumberFormat="1" applyAlignment="1">
      <alignment horizontal="center"/>
    </xf>
    <xf numFmtId="0" fontId="3" fillId="2" borderId="30" xfId="2" applyBorder="1" applyAlignment="1">
      <alignment horizontal="center"/>
    </xf>
    <xf numFmtId="9" fontId="3" fillId="2" borderId="30" xfId="2" applyNumberFormat="1" applyBorder="1" applyAlignment="1">
      <alignment horizontal="center"/>
    </xf>
    <xf numFmtId="1" fontId="3" fillId="2" borderId="30" xfId="2" applyNumberFormat="1" applyBorder="1" applyAlignment="1">
      <alignment horizontal="center"/>
    </xf>
    <xf numFmtId="0" fontId="5" fillId="3" borderId="30" xfId="4" applyBorder="1" applyAlignment="1">
      <alignment horizontal="center"/>
    </xf>
    <xf numFmtId="0" fontId="5" fillId="3" borderId="31" xfId="4" applyBorder="1" applyAlignment="1">
      <alignment horizontal="center"/>
    </xf>
    <xf numFmtId="0" fontId="9" fillId="5" borderId="1" xfId="0" applyFont="1" applyFill="1" applyBorder="1"/>
    <xf numFmtId="0" fontId="10" fillId="5" borderId="2" xfId="0" applyFont="1" applyFill="1" applyBorder="1" applyAlignment="1">
      <alignment horizontal="left"/>
    </xf>
    <xf numFmtId="0" fontId="9" fillId="5" borderId="2" xfId="0" applyFont="1" applyFill="1" applyBorder="1"/>
    <xf numFmtId="0" fontId="9" fillId="5" borderId="3" xfId="0" applyFont="1" applyFill="1" applyBorder="1"/>
    <xf numFmtId="0" fontId="9" fillId="5" borderId="10" xfId="0" applyFont="1" applyFill="1" applyBorder="1"/>
    <xf numFmtId="0" fontId="10" fillId="5" borderId="0" xfId="0" applyFont="1" applyFill="1" applyAlignment="1">
      <alignment horizontal="right"/>
    </xf>
    <xf numFmtId="0" fontId="9" fillId="5" borderId="0" xfId="0" applyFont="1" applyFill="1"/>
    <xf numFmtId="0" fontId="9" fillId="5" borderId="11" xfId="0" applyFont="1" applyFill="1" applyBorder="1"/>
    <xf numFmtId="0" fontId="10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0" fontId="4" fillId="3" borderId="13" xfId="3" applyAlignment="1">
      <alignment horizontal="center"/>
    </xf>
    <xf numFmtId="0" fontId="12" fillId="5" borderId="0" xfId="5" applyFill="1" applyBorder="1"/>
    <xf numFmtId="0" fontId="9" fillId="5" borderId="4" xfId="0" applyFont="1" applyFill="1" applyBorder="1"/>
    <xf numFmtId="0" fontId="10" fillId="5" borderId="5" xfId="0" applyFont="1" applyFill="1" applyBorder="1" applyAlignment="1">
      <alignment horizontal="right"/>
    </xf>
    <xf numFmtId="0" fontId="9" fillId="5" borderId="5" xfId="0" applyFont="1" applyFill="1" applyBorder="1"/>
    <xf numFmtId="0" fontId="9" fillId="5" borderId="6" xfId="0" applyFont="1" applyFill="1" applyBorder="1"/>
    <xf numFmtId="0" fontId="10" fillId="5" borderId="1" xfId="0" applyFont="1" applyFill="1" applyBorder="1" applyAlignment="1">
      <alignment horizontal="left"/>
    </xf>
    <xf numFmtId="0" fontId="15" fillId="5" borderId="2" xfId="0" applyFont="1" applyFill="1" applyBorder="1"/>
    <xf numFmtId="0" fontId="15" fillId="5" borderId="3" xfId="0" applyFont="1" applyFill="1" applyBorder="1"/>
    <xf numFmtId="0" fontId="10" fillId="5" borderId="10" xfId="0" applyFont="1" applyFill="1" applyBorder="1" applyAlignment="1">
      <alignment horizontal="right"/>
    </xf>
    <xf numFmtId="0" fontId="15" fillId="5" borderId="0" xfId="0" applyFont="1" applyFill="1"/>
    <xf numFmtId="0" fontId="15" fillId="5" borderId="11" xfId="0" applyFont="1" applyFill="1" applyBorder="1"/>
    <xf numFmtId="0" fontId="10" fillId="5" borderId="10" xfId="0" applyFont="1" applyFill="1" applyBorder="1" applyAlignment="1">
      <alignment horizontal="left"/>
    </xf>
    <xf numFmtId="0" fontId="16" fillId="5" borderId="10" xfId="0" applyFont="1" applyFill="1" applyBorder="1"/>
    <xf numFmtId="0" fontId="15" fillId="5" borderId="4" xfId="0" applyFont="1" applyFill="1" applyBorder="1"/>
    <xf numFmtId="0" fontId="17" fillId="5" borderId="5" xfId="0" applyFont="1" applyFill="1" applyBorder="1"/>
    <xf numFmtId="0" fontId="15" fillId="5" borderId="5" xfId="0" applyFont="1" applyFill="1" applyBorder="1"/>
    <xf numFmtId="0" fontId="15" fillId="5" borderId="6" xfId="0" applyFont="1" applyFill="1" applyBorder="1"/>
    <xf numFmtId="0" fontId="0" fillId="7" borderId="0" xfId="0" applyFill="1"/>
    <xf numFmtId="0" fontId="0" fillId="7" borderId="27" xfId="0" applyFill="1" applyBorder="1"/>
    <xf numFmtId="0" fontId="8" fillId="7" borderId="28" xfId="0" applyFont="1" applyFill="1" applyBorder="1"/>
    <xf numFmtId="0" fontId="0" fillId="7" borderId="28" xfId="0" applyFill="1" applyBorder="1"/>
    <xf numFmtId="0" fontId="0" fillId="7" borderId="29" xfId="0" applyFill="1" applyBorder="1"/>
    <xf numFmtId="0" fontId="8" fillId="7" borderId="27" xfId="0" applyFont="1" applyFill="1" applyBorder="1"/>
    <xf numFmtId="0" fontId="9" fillId="7" borderId="0" xfId="0" applyFont="1" applyFill="1"/>
    <xf numFmtId="0" fontId="7" fillId="7" borderId="1" xfId="0" applyFont="1" applyFill="1" applyBorder="1"/>
    <xf numFmtId="0" fontId="7" fillId="7" borderId="2" xfId="0" applyFont="1" applyFill="1" applyBorder="1"/>
    <xf numFmtId="0" fontId="7" fillId="7" borderId="10" xfId="0" applyFont="1" applyFill="1" applyBorder="1"/>
    <xf numFmtId="0" fontId="7" fillId="7" borderId="0" xfId="0" applyFont="1" applyFill="1"/>
    <xf numFmtId="0" fontId="0" fillId="7" borderId="7" xfId="0" applyFill="1" applyBorder="1"/>
    <xf numFmtId="0" fontId="2" fillId="7" borderId="8" xfId="0" applyFont="1" applyFill="1" applyBorder="1"/>
    <xf numFmtId="4" fontId="3" fillId="7" borderId="0" xfId="2" applyNumberFormat="1" applyFill="1" applyBorder="1" applyAlignment="1">
      <alignment horizontal="center"/>
    </xf>
    <xf numFmtId="4" fontId="5" fillId="7" borderId="0" xfId="4" applyNumberFormat="1" applyFill="1" applyBorder="1" applyAlignment="1">
      <alignment horizontal="center"/>
    </xf>
    <xf numFmtId="4" fontId="0" fillId="7" borderId="7" xfId="0" applyNumberFormat="1" applyFill="1" applyBorder="1"/>
    <xf numFmtId="4" fontId="0" fillId="7" borderId="8" xfId="0" applyNumberFormat="1" applyFill="1" applyBorder="1"/>
    <xf numFmtId="3" fontId="2" fillId="7" borderId="8" xfId="0" applyNumberFormat="1" applyFont="1" applyFill="1" applyBorder="1" applyAlignment="1">
      <alignment horizontal="center"/>
    </xf>
    <xf numFmtId="4" fontId="7" fillId="7" borderId="10" xfId="0" applyNumberFormat="1" applyFont="1" applyFill="1" applyBorder="1"/>
    <xf numFmtId="4" fontId="7" fillId="7" borderId="0" xfId="0" applyNumberFormat="1" applyFont="1" applyFill="1"/>
    <xf numFmtId="4" fontId="7" fillId="7" borderId="11" xfId="0" applyNumberFormat="1" applyFont="1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15" fillId="7" borderId="25" xfId="0" applyFont="1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10" xfId="0" applyFill="1" applyBorder="1"/>
    <xf numFmtId="0" fontId="0" fillId="7" borderId="11" xfId="0" applyFill="1" applyBorder="1"/>
    <xf numFmtId="0" fontId="7" fillId="7" borderId="11" xfId="0" applyFont="1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6" fillId="7" borderId="0" xfId="0" applyFont="1" applyFill="1"/>
    <xf numFmtId="4" fontId="0" fillId="7" borderId="0" xfId="0" applyNumberFormat="1" applyFill="1"/>
    <xf numFmtId="0" fontId="2" fillId="7" borderId="0" xfId="0" applyFont="1" applyFill="1"/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7" fillId="7" borderId="4" xfId="0" applyFont="1" applyFill="1" applyBorder="1"/>
    <xf numFmtId="0" fontId="7" fillId="7" borderId="6" xfId="0" applyFont="1" applyFill="1" applyBorder="1"/>
    <xf numFmtId="0" fontId="0" fillId="7" borderId="8" xfId="0" applyFill="1" applyBorder="1"/>
    <xf numFmtId="0" fontId="7" fillId="7" borderId="7" xfId="0" applyFont="1" applyFill="1" applyBorder="1"/>
    <xf numFmtId="0" fontId="7" fillId="7" borderId="8" xfId="0" applyFont="1" applyFill="1" applyBorder="1"/>
    <xf numFmtId="0" fontId="3" fillId="7" borderId="0" xfId="2" applyFill="1" applyBorder="1" applyAlignment="1">
      <alignment horizontal="center"/>
    </xf>
    <xf numFmtId="0" fontId="5" fillId="7" borderId="0" xfId="4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0" fillId="7" borderId="32" xfId="0" applyFill="1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2" xfId="0" applyFont="1" applyFill="1" applyBorder="1"/>
    <xf numFmtId="0" fontId="7" fillId="7" borderId="0" xfId="0" applyFont="1" applyFill="1" applyAlignment="1">
      <alignment horizontal="right"/>
    </xf>
    <xf numFmtId="0" fontId="7" fillId="7" borderId="23" xfId="0" applyFont="1" applyFill="1" applyBorder="1" applyAlignment="1">
      <alignment horizontal="center"/>
    </xf>
    <xf numFmtId="0" fontId="13" fillId="7" borderId="22" xfId="0" applyFont="1" applyFill="1" applyBorder="1"/>
    <xf numFmtId="0" fontId="14" fillId="7" borderId="0" xfId="0" applyFont="1" applyFill="1"/>
    <xf numFmtId="0" fontId="14" fillId="7" borderId="23" xfId="0" applyFont="1" applyFill="1" applyBorder="1"/>
    <xf numFmtId="9" fontId="0" fillId="7" borderId="0" xfId="1" applyFont="1" applyFill="1" applyAlignment="1">
      <alignment horizontal="center"/>
    </xf>
    <xf numFmtId="0" fontId="7" fillId="4" borderId="10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</cellXfs>
  <cellStyles count="6">
    <cellStyle name="Calculation" xfId="4" builtinId="22"/>
    <cellStyle name="Hyperlink" xfId="5" builtinId="8"/>
    <cellStyle name="Input" xfId="2" builtinId="20"/>
    <cellStyle name="Normal" xfId="0" builtinId="0"/>
    <cellStyle name="Output" xfId="3" builtinId="21"/>
    <cellStyle name="Percent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DDC1"/>
      <color rgb="FF2C1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426720</xdr:colOff>
      <xdr:row>1</xdr:row>
      <xdr:rowOff>2583</xdr:rowOff>
    </xdr:from>
    <xdr:to>
      <xdr:col>13</xdr:col>
      <xdr:colOff>542925</xdr:colOff>
      <xdr:row>1</xdr:row>
      <xdr:rowOff>276235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B96061-5ABC-675C-8CD2-08125AEBE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340" y="193083"/>
          <a:ext cx="727710" cy="26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rris.be/en/node/13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5B1F-2973-4A44-B0EF-13ECF1659625}">
  <dimension ref="A1:W107"/>
  <sheetViews>
    <sheetView tabSelected="1" zoomScaleNormal="100" workbookViewId="0">
      <selection activeCell="L74" sqref="L74"/>
    </sheetView>
  </sheetViews>
  <sheetFormatPr defaultRowHeight="14.4" x14ac:dyDescent="0.3"/>
  <cols>
    <col min="1" max="1" width="1.33203125" style="99" customWidth="1"/>
    <col min="2" max="2" width="1" customWidth="1"/>
    <col min="3" max="3" width="18.6640625" customWidth="1"/>
    <col min="4" max="4" width="26.88671875" customWidth="1"/>
    <col min="5" max="5" width="14.6640625" customWidth="1"/>
    <col min="6" max="6" width="11.6640625" customWidth="1"/>
    <col min="7" max="7" width="9.77734375" customWidth="1"/>
    <col min="8" max="8" width="10.5546875" customWidth="1"/>
    <col min="9" max="9" width="9" bestFit="1" customWidth="1"/>
    <col min="10" max="10" width="12.6640625" customWidth="1"/>
    <col min="11" max="11" width="1.6640625" style="99" customWidth="1"/>
    <col min="12" max="12" width="11.33203125" customWidth="1"/>
    <col min="13" max="13" width="9" bestFit="1" customWidth="1"/>
    <col min="14" max="14" width="9.109375" bestFit="1" customWidth="1"/>
    <col min="15" max="15" width="1.77734375" style="99" customWidth="1"/>
    <col min="16" max="16" width="10" customWidth="1"/>
    <col min="23" max="23" width="8.88671875" style="99"/>
  </cols>
  <sheetData>
    <row r="1" spans="1:23" ht="15" thickBot="1" x14ac:dyDescent="0.35">
      <c r="B1" s="99"/>
      <c r="C1" s="99"/>
      <c r="D1" s="99"/>
      <c r="E1" s="99"/>
      <c r="F1" s="99"/>
      <c r="G1" s="99"/>
      <c r="H1" s="99"/>
      <c r="I1" s="99"/>
      <c r="J1" s="99"/>
      <c r="L1" s="99"/>
      <c r="M1" s="99"/>
      <c r="N1" s="99"/>
      <c r="P1" s="99"/>
      <c r="Q1" s="99"/>
      <c r="R1" s="99"/>
      <c r="S1" s="99"/>
      <c r="T1" s="99"/>
      <c r="U1" s="99"/>
      <c r="V1" s="99"/>
    </row>
    <row r="2" spans="1:23" ht="24" thickBot="1" x14ac:dyDescent="0.5">
      <c r="B2" s="100"/>
      <c r="C2" s="101" t="s">
        <v>95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P2" s="104" t="s">
        <v>61</v>
      </c>
      <c r="Q2" s="102"/>
      <c r="R2" s="102"/>
      <c r="S2" s="102"/>
      <c r="T2" s="102"/>
      <c r="U2" s="102"/>
      <c r="V2" s="103"/>
    </row>
    <row r="3" spans="1:23" s="32" customFormat="1" ht="13.8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32" customFormat="1" ht="13.8" x14ac:dyDescent="0.3">
      <c r="A4" s="105"/>
      <c r="B4" s="71"/>
      <c r="C4" s="72" t="s">
        <v>0</v>
      </c>
      <c r="D4" s="73" t="s">
        <v>1</v>
      </c>
      <c r="E4" s="73"/>
      <c r="F4" s="73"/>
      <c r="G4" s="73"/>
      <c r="H4" s="73"/>
      <c r="I4" s="73"/>
      <c r="J4" s="73"/>
      <c r="K4" s="73"/>
      <c r="L4" s="73"/>
      <c r="M4" s="73"/>
      <c r="N4" s="74"/>
      <c r="O4" s="105"/>
      <c r="P4" s="87" t="s">
        <v>0</v>
      </c>
      <c r="Q4" s="88" t="s">
        <v>96</v>
      </c>
      <c r="R4" s="88"/>
      <c r="S4" s="88"/>
      <c r="T4" s="88"/>
      <c r="U4" s="88"/>
      <c r="V4" s="89"/>
      <c r="W4" s="105"/>
    </row>
    <row r="5" spans="1:23" s="32" customFormat="1" ht="13.8" x14ac:dyDescent="0.3">
      <c r="A5" s="105"/>
      <c r="B5" s="75"/>
      <c r="C5" s="76"/>
      <c r="D5" s="77" t="s">
        <v>2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105"/>
      <c r="P5" s="90"/>
      <c r="Q5" s="91" t="s">
        <v>97</v>
      </c>
      <c r="R5" s="91"/>
      <c r="S5" s="91"/>
      <c r="T5" s="91"/>
      <c r="U5" s="91"/>
      <c r="V5" s="92"/>
      <c r="W5" s="105"/>
    </row>
    <row r="6" spans="1:23" s="32" customFormat="1" ht="13.8" x14ac:dyDescent="0.3">
      <c r="A6" s="105"/>
      <c r="B6" s="7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105"/>
      <c r="P6" s="75"/>
      <c r="Q6" s="91"/>
      <c r="R6" s="91"/>
      <c r="S6" s="91"/>
      <c r="T6" s="91"/>
      <c r="U6" s="91"/>
      <c r="V6" s="92"/>
      <c r="W6" s="105"/>
    </row>
    <row r="7" spans="1:23" s="32" customFormat="1" x14ac:dyDescent="0.3">
      <c r="A7" s="105"/>
      <c r="B7" s="75"/>
      <c r="C7" s="79" t="s">
        <v>3</v>
      </c>
      <c r="D7" s="80" t="s">
        <v>4</v>
      </c>
      <c r="E7" s="26">
        <v>123</v>
      </c>
      <c r="F7" s="77" t="s">
        <v>5</v>
      </c>
      <c r="G7" s="77"/>
      <c r="H7" s="77"/>
      <c r="I7" s="77"/>
      <c r="J7" s="77"/>
      <c r="K7" s="77"/>
      <c r="L7" s="77"/>
      <c r="M7" s="77"/>
      <c r="N7" s="78"/>
      <c r="O7" s="105"/>
      <c r="P7" s="93" t="s">
        <v>3</v>
      </c>
      <c r="Q7" s="91" t="s">
        <v>56</v>
      </c>
      <c r="R7" s="91"/>
      <c r="S7" s="91"/>
      <c r="T7" s="91"/>
      <c r="U7" s="91"/>
      <c r="V7" s="92"/>
      <c r="W7" s="105"/>
    </row>
    <row r="8" spans="1:23" s="32" customFormat="1" x14ac:dyDescent="0.3">
      <c r="A8" s="105"/>
      <c r="B8" s="75"/>
      <c r="C8" s="77"/>
      <c r="D8" s="80" t="s">
        <v>6</v>
      </c>
      <c r="E8" s="27">
        <v>123</v>
      </c>
      <c r="F8" s="77" t="s">
        <v>7</v>
      </c>
      <c r="G8" s="77"/>
      <c r="H8" s="77"/>
      <c r="I8" s="77"/>
      <c r="J8" s="77"/>
      <c r="K8" s="77"/>
      <c r="L8" s="77"/>
      <c r="M8" s="77"/>
      <c r="N8" s="78"/>
      <c r="O8" s="105"/>
      <c r="P8" s="75"/>
      <c r="Q8" s="91"/>
      <c r="R8" s="91"/>
      <c r="S8" s="91"/>
      <c r="T8" s="91"/>
      <c r="U8" s="91"/>
      <c r="V8" s="92"/>
      <c r="W8" s="105"/>
    </row>
    <row r="9" spans="1:23" s="32" customFormat="1" x14ac:dyDescent="0.3">
      <c r="A9" s="105"/>
      <c r="B9" s="75"/>
      <c r="C9" s="77"/>
      <c r="D9" s="77" t="s">
        <v>8</v>
      </c>
      <c r="E9" s="81">
        <v>123</v>
      </c>
      <c r="F9" s="77" t="s">
        <v>9</v>
      </c>
      <c r="G9" s="77"/>
      <c r="H9" s="77"/>
      <c r="I9" s="77"/>
      <c r="J9" s="77"/>
      <c r="K9" s="77"/>
      <c r="L9" s="77"/>
      <c r="M9" s="77"/>
      <c r="N9" s="78"/>
      <c r="O9" s="105"/>
      <c r="P9" s="75"/>
      <c r="Q9" s="91" t="s">
        <v>57</v>
      </c>
      <c r="R9" s="91"/>
      <c r="S9" s="91"/>
      <c r="T9" s="91"/>
      <c r="U9" s="91"/>
      <c r="V9" s="92"/>
      <c r="W9" s="105"/>
    </row>
    <row r="10" spans="1:23" s="32" customFormat="1" ht="13.8" x14ac:dyDescent="0.3">
      <c r="A10" s="105"/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105"/>
      <c r="P10" s="75"/>
      <c r="Q10" s="91" t="s">
        <v>55</v>
      </c>
      <c r="R10" s="91"/>
      <c r="S10" s="91"/>
      <c r="T10" s="91"/>
      <c r="U10" s="91"/>
      <c r="V10" s="92"/>
      <c r="W10" s="105"/>
    </row>
    <row r="11" spans="1:23" s="32" customFormat="1" ht="13.8" x14ac:dyDescent="0.3">
      <c r="A11" s="105"/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105"/>
      <c r="P11" s="75"/>
      <c r="Q11" s="91"/>
      <c r="R11" s="91"/>
      <c r="S11" s="91"/>
      <c r="T11" s="91"/>
      <c r="U11" s="91"/>
      <c r="V11" s="92"/>
      <c r="W11" s="105"/>
    </row>
    <row r="12" spans="1:23" s="32" customFormat="1" ht="14.4" customHeight="1" x14ac:dyDescent="0.3">
      <c r="A12" s="105"/>
      <c r="B12" s="75"/>
      <c r="C12" s="79" t="s">
        <v>10</v>
      </c>
      <c r="D12" s="77" t="s">
        <v>11</v>
      </c>
      <c r="E12" s="82" t="s">
        <v>12</v>
      </c>
      <c r="F12" s="77"/>
      <c r="G12" s="77"/>
      <c r="H12" s="77"/>
      <c r="I12" s="77"/>
      <c r="J12" s="77"/>
      <c r="K12" s="77"/>
      <c r="L12" s="77"/>
      <c r="M12" s="77"/>
      <c r="N12" s="78"/>
      <c r="O12" s="105"/>
      <c r="P12" s="93"/>
      <c r="Q12" s="91" t="s">
        <v>58</v>
      </c>
      <c r="R12" s="91"/>
      <c r="S12" s="91"/>
      <c r="T12" s="91"/>
      <c r="U12" s="91"/>
      <c r="V12" s="92"/>
      <c r="W12" s="105"/>
    </row>
    <row r="13" spans="1:23" s="32" customFormat="1" ht="13.8" x14ac:dyDescent="0.3">
      <c r="A13" s="105"/>
      <c r="B13" s="7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105"/>
      <c r="P13" s="75"/>
      <c r="Q13" s="91" t="s">
        <v>98</v>
      </c>
      <c r="R13" s="91"/>
      <c r="S13" s="91"/>
      <c r="T13" s="91"/>
      <c r="U13" s="91"/>
      <c r="V13" s="92"/>
      <c r="W13" s="105"/>
    </row>
    <row r="14" spans="1:23" s="32" customFormat="1" x14ac:dyDescent="0.3">
      <c r="A14" s="105"/>
      <c r="B14" s="75"/>
      <c r="C14" s="77"/>
      <c r="D14" s="77"/>
      <c r="E14" s="82"/>
      <c r="F14" s="77"/>
      <c r="G14" s="77"/>
      <c r="H14" s="77"/>
      <c r="I14" s="77"/>
      <c r="J14" s="77"/>
      <c r="K14" s="77"/>
      <c r="L14" s="77"/>
      <c r="M14" s="77"/>
      <c r="N14" s="78"/>
      <c r="O14" s="105"/>
      <c r="P14" s="94"/>
      <c r="Q14" s="91"/>
      <c r="R14" s="91"/>
      <c r="S14" s="91"/>
      <c r="T14" s="91"/>
      <c r="U14" s="91"/>
      <c r="V14" s="92"/>
      <c r="W14" s="105"/>
    </row>
    <row r="15" spans="1:23" s="32" customFormat="1" ht="13.8" x14ac:dyDescent="0.3">
      <c r="A15" s="105"/>
      <c r="B15" s="8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105"/>
      <c r="P15" s="95"/>
      <c r="Q15" s="96" t="s">
        <v>59</v>
      </c>
      <c r="R15" s="97"/>
      <c r="S15" s="97"/>
      <c r="T15" s="97"/>
      <c r="U15" s="97"/>
      <c r="V15" s="98"/>
      <c r="W15" s="105"/>
    </row>
    <row r="16" spans="1:23" s="99" customFormat="1" ht="15" thickBot="1" x14ac:dyDescent="0.35"/>
    <row r="17" spans="2:22" ht="16.2" customHeight="1" x14ac:dyDescent="0.3">
      <c r="B17" s="99"/>
      <c r="C17" s="161" t="s">
        <v>62</v>
      </c>
      <c r="D17" s="162"/>
      <c r="E17" s="2" t="s">
        <v>13</v>
      </c>
      <c r="F17" s="3"/>
      <c r="G17" s="3"/>
      <c r="H17" s="3"/>
      <c r="I17" s="3"/>
      <c r="J17" s="4"/>
      <c r="K17" s="134"/>
      <c r="L17" s="2" t="s">
        <v>14</v>
      </c>
      <c r="M17" s="3"/>
      <c r="N17" s="4"/>
      <c r="P17" s="35" t="s">
        <v>53</v>
      </c>
      <c r="Q17" s="36"/>
      <c r="R17" s="36"/>
      <c r="S17" s="36"/>
      <c r="T17" s="36"/>
      <c r="U17" s="36"/>
      <c r="V17" s="37"/>
    </row>
    <row r="18" spans="2:22" ht="57.6" x14ac:dyDescent="0.3">
      <c r="B18" s="99"/>
      <c r="C18" s="159" t="s">
        <v>63</v>
      </c>
      <c r="D18" s="160"/>
      <c r="E18" s="5" t="s">
        <v>66</v>
      </c>
      <c r="F18" s="6" t="s">
        <v>69</v>
      </c>
      <c r="G18" s="6" t="s">
        <v>71</v>
      </c>
      <c r="H18" s="6" t="s">
        <v>72</v>
      </c>
      <c r="I18" s="6" t="s">
        <v>73</v>
      </c>
      <c r="J18" s="8" t="s">
        <v>15</v>
      </c>
      <c r="K18" s="134"/>
      <c r="L18" s="9" t="s">
        <v>16</v>
      </c>
      <c r="M18" s="10"/>
      <c r="N18" s="11"/>
      <c r="P18" s="120"/>
      <c r="Q18" s="99"/>
      <c r="R18" s="99"/>
      <c r="S18" s="99"/>
      <c r="T18" s="99"/>
      <c r="U18" s="99"/>
      <c r="V18" s="121"/>
    </row>
    <row r="19" spans="2:22" x14ac:dyDescent="0.3">
      <c r="B19" s="99"/>
      <c r="C19" s="12" t="s">
        <v>64</v>
      </c>
      <c r="D19" s="13"/>
      <c r="E19" s="14" t="s">
        <v>67</v>
      </c>
      <c r="F19" s="15" t="s">
        <v>70</v>
      </c>
      <c r="G19" s="15" t="s">
        <v>17</v>
      </c>
      <c r="H19" s="15" t="s">
        <v>68</v>
      </c>
      <c r="I19" s="15" t="s">
        <v>17</v>
      </c>
      <c r="J19" s="17" t="s">
        <v>76</v>
      </c>
      <c r="K19" s="109"/>
      <c r="L19" s="14" t="s">
        <v>18</v>
      </c>
      <c r="M19" s="15" t="s">
        <v>19</v>
      </c>
      <c r="N19" s="17" t="s">
        <v>20</v>
      </c>
      <c r="P19" s="120"/>
      <c r="Q19" s="99"/>
      <c r="R19" s="99"/>
      <c r="S19" s="99"/>
      <c r="T19" s="99"/>
      <c r="U19" s="99"/>
      <c r="V19" s="121"/>
    </row>
    <row r="20" spans="2:22" x14ac:dyDescent="0.3">
      <c r="B20" s="99"/>
      <c r="C20" s="106"/>
      <c r="D20" s="107" t="s">
        <v>74</v>
      </c>
      <c r="E20" s="44">
        <v>100000</v>
      </c>
      <c r="F20" s="44">
        <v>500</v>
      </c>
      <c r="G20" s="41">
        <f>E20/F20</f>
        <v>200</v>
      </c>
      <c r="H20" s="44">
        <v>1000</v>
      </c>
      <c r="I20" s="44">
        <v>2</v>
      </c>
      <c r="J20" s="45">
        <f>(I20*H20)</f>
        <v>2000</v>
      </c>
      <c r="K20" s="118"/>
      <c r="L20" s="42">
        <f>G20*M20</f>
        <v>2400</v>
      </c>
      <c r="M20" s="43">
        <v>12</v>
      </c>
      <c r="N20" s="42">
        <f>M20*J20</f>
        <v>24000</v>
      </c>
      <c r="P20" s="120"/>
      <c r="Q20" s="99"/>
      <c r="R20" s="99"/>
      <c r="S20" s="99"/>
      <c r="T20" s="99"/>
      <c r="U20" s="99"/>
      <c r="V20" s="121"/>
    </row>
    <row r="21" spans="2:22" x14ac:dyDescent="0.3">
      <c r="B21" s="99"/>
      <c r="C21" s="108"/>
      <c r="D21" s="109" t="s">
        <v>65</v>
      </c>
      <c r="E21" s="44">
        <v>50000</v>
      </c>
      <c r="F21" s="44">
        <v>1500</v>
      </c>
      <c r="G21" s="41">
        <f t="shared" ref="G21:G22" si="0">E21/F21</f>
        <v>33.333333333333336</v>
      </c>
      <c r="H21" s="44">
        <v>2500</v>
      </c>
      <c r="I21" s="44">
        <v>1</v>
      </c>
      <c r="J21" s="45">
        <f t="shared" ref="J21:J22" si="1">(I21*H21)</f>
        <v>2500</v>
      </c>
      <c r="K21" s="118"/>
      <c r="L21" s="42">
        <f t="shared" ref="L21:L22" si="2">G21*M21</f>
        <v>400</v>
      </c>
      <c r="M21" s="43">
        <v>12</v>
      </c>
      <c r="N21" s="42">
        <f t="shared" ref="N21:N22" si="3">M21*J21</f>
        <v>30000</v>
      </c>
      <c r="P21" s="120"/>
      <c r="Q21" s="99"/>
      <c r="R21" s="99"/>
      <c r="S21" s="99"/>
      <c r="T21" s="99"/>
      <c r="U21" s="99"/>
      <c r="V21" s="121"/>
    </row>
    <row r="22" spans="2:22" x14ac:dyDescent="0.3">
      <c r="B22" s="99"/>
      <c r="C22" s="108"/>
      <c r="D22" s="109" t="s">
        <v>75</v>
      </c>
      <c r="E22" s="44">
        <v>1000000</v>
      </c>
      <c r="F22" s="44">
        <v>1000</v>
      </c>
      <c r="G22" s="41">
        <f t="shared" si="0"/>
        <v>1000</v>
      </c>
      <c r="H22" s="44">
        <v>1500</v>
      </c>
      <c r="I22" s="44">
        <v>1</v>
      </c>
      <c r="J22" s="45">
        <f t="shared" si="1"/>
        <v>1500</v>
      </c>
      <c r="K22" s="118"/>
      <c r="L22" s="42">
        <f t="shared" si="2"/>
        <v>12000</v>
      </c>
      <c r="M22" s="43">
        <v>12</v>
      </c>
      <c r="N22" s="42">
        <f t="shared" si="3"/>
        <v>18000</v>
      </c>
      <c r="P22" s="120"/>
      <c r="Q22" s="99"/>
      <c r="R22" s="99"/>
      <c r="S22" s="99"/>
      <c r="T22" s="99"/>
      <c r="U22" s="99"/>
      <c r="V22" s="121"/>
    </row>
    <row r="23" spans="2:22" ht="6.6" customHeight="1" x14ac:dyDescent="0.3">
      <c r="B23" s="99"/>
      <c r="C23" s="108"/>
      <c r="D23" s="109"/>
      <c r="E23" s="112"/>
      <c r="F23" s="112"/>
      <c r="G23" s="113"/>
      <c r="H23" s="112"/>
      <c r="I23" s="112"/>
      <c r="J23" s="38"/>
      <c r="K23" s="118"/>
      <c r="L23" s="117"/>
      <c r="M23" s="118"/>
      <c r="N23" s="119"/>
      <c r="P23" s="120"/>
      <c r="Q23" s="99"/>
      <c r="R23" s="99"/>
      <c r="S23" s="99"/>
      <c r="T23" s="99"/>
      <c r="U23" s="99"/>
      <c r="V23" s="121"/>
    </row>
    <row r="24" spans="2:22" ht="15" thickBot="1" x14ac:dyDescent="0.35">
      <c r="B24" s="99"/>
      <c r="C24" s="110"/>
      <c r="D24" s="111" t="s">
        <v>77</v>
      </c>
      <c r="E24" s="114"/>
      <c r="F24" s="115"/>
      <c r="G24" s="115"/>
      <c r="H24" s="115"/>
      <c r="I24" s="116">
        <f>SUM(I20:I22)</f>
        <v>4</v>
      </c>
      <c r="J24" s="39">
        <f>SUM(J20:J22)</f>
        <v>6000</v>
      </c>
      <c r="K24" s="135"/>
      <c r="L24" s="114"/>
      <c r="M24" s="115"/>
      <c r="N24" s="40">
        <f>SUM(N20:N22)</f>
        <v>72000</v>
      </c>
      <c r="P24" s="122" t="s">
        <v>60</v>
      </c>
      <c r="Q24" s="123" t="s">
        <v>99</v>
      </c>
      <c r="R24" s="124"/>
      <c r="S24" s="124"/>
      <c r="T24" s="124"/>
      <c r="U24" s="124"/>
      <c r="V24" s="125"/>
    </row>
    <row r="25" spans="2:22" s="99" customFormat="1" x14ac:dyDescent="0.3"/>
    <row r="26" spans="2:22" s="99" customFormat="1" ht="15" thickBot="1" x14ac:dyDescent="0.35"/>
    <row r="27" spans="2:22" ht="15.6" x14ac:dyDescent="0.3">
      <c r="B27" s="99"/>
      <c r="C27" s="161" t="s">
        <v>22</v>
      </c>
      <c r="D27" s="162"/>
      <c r="E27" s="2" t="s">
        <v>93</v>
      </c>
      <c r="F27" s="3"/>
      <c r="G27" s="48">
        <f>I24</f>
        <v>4</v>
      </c>
      <c r="H27" s="49" t="s">
        <v>79</v>
      </c>
      <c r="I27" s="3"/>
      <c r="J27" s="4"/>
      <c r="K27" s="136"/>
      <c r="L27" s="2" t="s">
        <v>14</v>
      </c>
      <c r="M27" s="3"/>
      <c r="N27" s="4"/>
      <c r="P27" s="35" t="s">
        <v>53</v>
      </c>
      <c r="Q27" s="36"/>
      <c r="R27" s="36"/>
      <c r="S27" s="36"/>
      <c r="T27" s="36"/>
      <c r="U27" s="36"/>
      <c r="V27" s="37"/>
    </row>
    <row r="28" spans="2:22" ht="35.4" customHeight="1" x14ac:dyDescent="0.3">
      <c r="B28" s="99"/>
      <c r="C28" s="159" t="s">
        <v>23</v>
      </c>
      <c r="D28" s="160"/>
      <c r="E28" s="18" t="s">
        <v>24</v>
      </c>
      <c r="F28" s="19" t="s">
        <v>25</v>
      </c>
      <c r="G28" s="20"/>
      <c r="H28" s="20"/>
      <c r="I28" s="20"/>
      <c r="J28" s="21" t="s">
        <v>26</v>
      </c>
      <c r="K28" s="136"/>
      <c r="L28" s="22"/>
      <c r="M28" s="19"/>
      <c r="N28" s="21"/>
      <c r="P28" s="120"/>
      <c r="Q28" s="99"/>
      <c r="R28" s="99"/>
      <c r="S28" s="99"/>
      <c r="T28" s="99"/>
      <c r="U28" s="99"/>
      <c r="V28" s="121"/>
    </row>
    <row r="29" spans="2:22" x14ac:dyDescent="0.3">
      <c r="B29" s="99"/>
      <c r="C29" s="12" t="s">
        <v>78</v>
      </c>
      <c r="D29" s="16"/>
      <c r="E29" s="14" t="s">
        <v>17</v>
      </c>
      <c r="F29" s="15" t="s">
        <v>27</v>
      </c>
      <c r="G29" s="15"/>
      <c r="H29" s="31"/>
      <c r="I29" s="31"/>
      <c r="J29" s="17" t="s">
        <v>28</v>
      </c>
      <c r="L29" s="14" t="s">
        <v>18</v>
      </c>
      <c r="M29" s="15" t="s">
        <v>19</v>
      </c>
      <c r="N29" s="17" t="s">
        <v>20</v>
      </c>
      <c r="P29" s="120"/>
      <c r="Q29" s="99"/>
      <c r="R29" s="99"/>
      <c r="S29" s="99"/>
      <c r="T29" s="99"/>
      <c r="U29" s="99"/>
      <c r="V29" s="121"/>
    </row>
    <row r="30" spans="2:22" x14ac:dyDescent="0.3">
      <c r="B30" s="99"/>
      <c r="C30" s="126"/>
      <c r="D30" s="127"/>
      <c r="E30" s="131" t="s">
        <v>94</v>
      </c>
      <c r="F30" s="132" t="s">
        <v>29</v>
      </c>
      <c r="G30" s="133"/>
      <c r="H30" s="133"/>
      <c r="I30" s="133"/>
      <c r="J30" s="127"/>
      <c r="L30" s="126"/>
      <c r="M30" s="133"/>
      <c r="N30" s="127"/>
      <c r="P30" s="120"/>
      <c r="Q30" s="99"/>
      <c r="R30" s="99"/>
      <c r="S30" s="99"/>
      <c r="T30" s="99"/>
      <c r="U30" s="99"/>
      <c r="V30" s="121"/>
    </row>
    <row r="31" spans="2:22" x14ac:dyDescent="0.3">
      <c r="B31" s="99"/>
      <c r="C31" s="128" t="s">
        <v>30</v>
      </c>
      <c r="D31" s="129" t="s">
        <v>31</v>
      </c>
      <c r="E31" s="26">
        <v>400</v>
      </c>
      <c r="F31" s="26">
        <v>40</v>
      </c>
      <c r="G31" s="139"/>
      <c r="H31" s="99"/>
      <c r="I31" s="99"/>
      <c r="J31" s="30">
        <f>E31*F31</f>
        <v>16000</v>
      </c>
      <c r="L31" s="34">
        <f>M31*E31</f>
        <v>4800</v>
      </c>
      <c r="M31" s="26">
        <v>12</v>
      </c>
      <c r="N31" s="30">
        <f>M31*J31</f>
        <v>192000</v>
      </c>
      <c r="P31" s="120"/>
      <c r="Q31" s="99"/>
      <c r="R31" s="99"/>
      <c r="S31" s="99"/>
      <c r="T31" s="99"/>
      <c r="U31" s="99"/>
      <c r="V31" s="121"/>
    </row>
    <row r="32" spans="2:22" ht="5.4" customHeight="1" x14ac:dyDescent="0.3">
      <c r="B32" s="99"/>
      <c r="C32" s="128"/>
      <c r="D32" s="99"/>
      <c r="E32" s="148"/>
      <c r="F32" s="99"/>
      <c r="G32" s="99"/>
      <c r="H32" s="99"/>
      <c r="I32" s="99"/>
      <c r="J32" s="129"/>
      <c r="L32" s="149"/>
      <c r="M32" s="139"/>
      <c r="N32" s="150"/>
      <c r="P32" s="120"/>
      <c r="Q32" s="99"/>
      <c r="R32" s="99"/>
      <c r="S32" s="99"/>
      <c r="T32" s="99"/>
      <c r="U32" s="99"/>
      <c r="V32" s="121"/>
    </row>
    <row r="33" spans="2:22" x14ac:dyDescent="0.3">
      <c r="B33" s="99"/>
      <c r="C33" s="128"/>
      <c r="D33" s="129"/>
      <c r="E33" s="99"/>
      <c r="F33" s="139" t="s">
        <v>82</v>
      </c>
      <c r="G33" s="99"/>
      <c r="H33" s="99"/>
      <c r="I33" s="99"/>
      <c r="J33" s="129"/>
      <c r="L33" s="149"/>
      <c r="M33" s="139"/>
      <c r="N33" s="150"/>
      <c r="P33" s="120"/>
      <c r="Q33" s="99"/>
      <c r="R33" s="99"/>
      <c r="S33" s="99"/>
      <c r="T33" s="99"/>
      <c r="U33" s="99"/>
      <c r="V33" s="121"/>
    </row>
    <row r="34" spans="2:22" x14ac:dyDescent="0.3">
      <c r="B34" s="99"/>
      <c r="C34" s="108" t="s">
        <v>32</v>
      </c>
      <c r="D34" s="130" t="s">
        <v>33</v>
      </c>
      <c r="E34" s="26"/>
      <c r="F34" s="26"/>
      <c r="G34" s="138"/>
      <c r="H34" s="99"/>
      <c r="I34" s="99"/>
      <c r="J34" s="30">
        <f t="shared" ref="J34:J39" si="4">E34*F34</f>
        <v>0</v>
      </c>
      <c r="K34" s="109"/>
      <c r="L34" s="34">
        <f t="shared" ref="L34:L39" si="5">M34*E34</f>
        <v>0</v>
      </c>
      <c r="M34" s="26">
        <v>12</v>
      </c>
      <c r="N34" s="30">
        <f t="shared" ref="N34:N39" si="6">M34*J34</f>
        <v>0</v>
      </c>
      <c r="P34" s="120"/>
      <c r="Q34" s="99"/>
      <c r="R34" s="99"/>
      <c r="S34" s="99"/>
      <c r="T34" s="99"/>
      <c r="U34" s="99"/>
      <c r="V34" s="121"/>
    </row>
    <row r="35" spans="2:22" x14ac:dyDescent="0.3">
      <c r="B35" s="99"/>
      <c r="C35" s="108" t="s">
        <v>32</v>
      </c>
      <c r="D35" s="130" t="s">
        <v>34</v>
      </c>
      <c r="E35" s="26"/>
      <c r="F35" s="26"/>
      <c r="G35" s="138"/>
      <c r="H35" s="99"/>
      <c r="I35" s="99"/>
      <c r="J35" s="30">
        <f t="shared" si="4"/>
        <v>0</v>
      </c>
      <c r="K35" s="109"/>
      <c r="L35" s="34">
        <f t="shared" si="5"/>
        <v>0</v>
      </c>
      <c r="M35" s="26">
        <v>12</v>
      </c>
      <c r="N35" s="30">
        <f t="shared" si="6"/>
        <v>0</v>
      </c>
      <c r="P35" s="120"/>
      <c r="Q35" s="99"/>
      <c r="R35" s="99"/>
      <c r="S35" s="99"/>
      <c r="T35" s="99"/>
      <c r="U35" s="99"/>
      <c r="V35" s="121"/>
    </row>
    <row r="36" spans="2:22" x14ac:dyDescent="0.3">
      <c r="B36" s="99"/>
      <c r="C36" s="108" t="s">
        <v>32</v>
      </c>
      <c r="D36" s="130" t="s">
        <v>35</v>
      </c>
      <c r="E36" s="26"/>
      <c r="F36" s="26"/>
      <c r="G36" s="138"/>
      <c r="H36" s="99"/>
      <c r="I36" s="99"/>
      <c r="J36" s="30">
        <f t="shared" si="4"/>
        <v>0</v>
      </c>
      <c r="K36" s="109"/>
      <c r="L36" s="34">
        <f t="shared" si="5"/>
        <v>0</v>
      </c>
      <c r="M36" s="26">
        <v>12</v>
      </c>
      <c r="N36" s="30">
        <f t="shared" si="6"/>
        <v>0</v>
      </c>
      <c r="P36" s="120"/>
      <c r="Q36" s="99"/>
      <c r="R36" s="99"/>
      <c r="S36" s="99"/>
      <c r="T36" s="99"/>
      <c r="U36" s="99"/>
      <c r="V36" s="121"/>
    </row>
    <row r="37" spans="2:22" x14ac:dyDescent="0.3">
      <c r="B37" s="99"/>
      <c r="C37" s="108" t="s">
        <v>32</v>
      </c>
      <c r="D37" s="130" t="s">
        <v>36</v>
      </c>
      <c r="E37" s="26"/>
      <c r="F37" s="26"/>
      <c r="G37" s="138"/>
      <c r="H37" s="99"/>
      <c r="I37" s="99"/>
      <c r="J37" s="30">
        <f t="shared" si="4"/>
        <v>0</v>
      </c>
      <c r="K37" s="109"/>
      <c r="L37" s="34">
        <f t="shared" si="5"/>
        <v>0</v>
      </c>
      <c r="M37" s="26">
        <v>12</v>
      </c>
      <c r="N37" s="30">
        <f t="shared" si="6"/>
        <v>0</v>
      </c>
      <c r="P37" s="120"/>
      <c r="Q37" s="99"/>
      <c r="R37" s="99"/>
      <c r="S37" s="99"/>
      <c r="T37" s="99"/>
      <c r="U37" s="99"/>
      <c r="V37" s="121"/>
    </row>
    <row r="38" spans="2:22" x14ac:dyDescent="0.3">
      <c r="B38" s="99"/>
      <c r="C38" s="108" t="s">
        <v>32</v>
      </c>
      <c r="D38" s="130" t="s">
        <v>37</v>
      </c>
      <c r="E38" s="26"/>
      <c r="F38" s="26"/>
      <c r="G38" s="138"/>
      <c r="H38" s="99"/>
      <c r="I38" s="99"/>
      <c r="J38" s="30">
        <f t="shared" si="4"/>
        <v>0</v>
      </c>
      <c r="K38" s="109"/>
      <c r="L38" s="34">
        <f t="shared" si="5"/>
        <v>0</v>
      </c>
      <c r="M38" s="26">
        <v>12</v>
      </c>
      <c r="N38" s="30">
        <f t="shared" si="6"/>
        <v>0</v>
      </c>
      <c r="P38" s="120"/>
      <c r="Q38" s="99"/>
      <c r="R38" s="99"/>
      <c r="S38" s="99"/>
      <c r="T38" s="99"/>
      <c r="U38" s="99"/>
      <c r="V38" s="121"/>
    </row>
    <row r="39" spans="2:22" x14ac:dyDescent="0.3">
      <c r="B39" s="99"/>
      <c r="C39" s="108" t="s">
        <v>32</v>
      </c>
      <c r="D39" s="130" t="s">
        <v>54</v>
      </c>
      <c r="E39" s="26">
        <v>4</v>
      </c>
      <c r="F39" s="26">
        <v>1000</v>
      </c>
      <c r="G39" s="138"/>
      <c r="H39" s="99"/>
      <c r="I39" s="99"/>
      <c r="J39" s="30">
        <f t="shared" si="4"/>
        <v>4000</v>
      </c>
      <c r="K39" s="109"/>
      <c r="L39" s="34">
        <f t="shared" si="5"/>
        <v>48</v>
      </c>
      <c r="M39" s="26">
        <v>12</v>
      </c>
      <c r="N39" s="30">
        <f t="shared" si="6"/>
        <v>48000</v>
      </c>
      <c r="P39" s="120"/>
      <c r="Q39" s="99"/>
      <c r="R39" s="99"/>
      <c r="S39" s="99"/>
      <c r="T39" s="99"/>
      <c r="U39" s="99"/>
      <c r="V39" s="121"/>
    </row>
    <row r="40" spans="2:22" ht="3.6" customHeight="1" x14ac:dyDescent="0.3">
      <c r="B40" s="99"/>
      <c r="C40" s="108"/>
      <c r="D40" s="130"/>
      <c r="E40" s="33"/>
      <c r="F40" s="33"/>
      <c r="G40" s="109"/>
      <c r="H40" s="99"/>
      <c r="I40" s="99"/>
      <c r="J40" s="130"/>
      <c r="K40" s="109"/>
      <c r="L40" s="151"/>
      <c r="M40" s="138"/>
      <c r="N40" s="147"/>
      <c r="P40" s="120"/>
      <c r="Q40" s="99"/>
      <c r="R40" s="99"/>
      <c r="S40" s="99"/>
      <c r="T40" s="99"/>
      <c r="U40" s="99"/>
      <c r="V40" s="121"/>
    </row>
    <row r="41" spans="2:22" ht="17.399999999999999" customHeight="1" x14ac:dyDescent="0.3">
      <c r="B41" s="99"/>
      <c r="C41" s="108"/>
      <c r="D41" s="130"/>
      <c r="E41" s="46" t="s">
        <v>81</v>
      </c>
      <c r="F41" s="47" t="s">
        <v>80</v>
      </c>
      <c r="G41" s="109"/>
      <c r="H41" s="99"/>
      <c r="I41" s="99"/>
      <c r="J41" s="130"/>
      <c r="K41" s="109"/>
      <c r="L41" s="151"/>
      <c r="M41" s="138"/>
      <c r="N41" s="147"/>
      <c r="P41" s="120"/>
      <c r="Q41" s="99"/>
      <c r="R41" s="99"/>
      <c r="S41" s="99"/>
      <c r="T41" s="99"/>
      <c r="U41" s="99"/>
      <c r="V41" s="121"/>
    </row>
    <row r="42" spans="2:22" x14ac:dyDescent="0.3">
      <c r="B42" s="99"/>
      <c r="C42" s="108" t="s">
        <v>38</v>
      </c>
      <c r="D42" s="130" t="s">
        <v>39</v>
      </c>
      <c r="E42" s="26"/>
      <c r="F42" s="26"/>
      <c r="G42" s="138"/>
      <c r="H42" s="99"/>
      <c r="I42" s="99"/>
      <c r="J42" s="30">
        <f>E42*F42</f>
        <v>0</v>
      </c>
      <c r="K42" s="109"/>
      <c r="L42" s="34">
        <f t="shared" ref="L42:L45" si="7">M42*E42</f>
        <v>0</v>
      </c>
      <c r="M42" s="26">
        <v>12</v>
      </c>
      <c r="N42" s="30">
        <f t="shared" ref="N42:N45" si="8">M42*J42</f>
        <v>0</v>
      </c>
      <c r="P42" s="120"/>
      <c r="Q42" s="99"/>
      <c r="R42" s="99"/>
      <c r="S42" s="99"/>
      <c r="T42" s="99"/>
      <c r="U42" s="99"/>
      <c r="V42" s="121"/>
    </row>
    <row r="43" spans="2:22" x14ac:dyDescent="0.3">
      <c r="B43" s="99"/>
      <c r="C43" s="108" t="s">
        <v>38</v>
      </c>
      <c r="D43" s="130" t="s">
        <v>40</v>
      </c>
      <c r="E43" s="26"/>
      <c r="F43" s="26"/>
      <c r="G43" s="138"/>
      <c r="H43" s="99"/>
      <c r="I43" s="99"/>
      <c r="J43" s="30">
        <f>E43*F43</f>
        <v>0</v>
      </c>
      <c r="K43" s="109"/>
      <c r="L43" s="34">
        <f t="shared" si="7"/>
        <v>0</v>
      </c>
      <c r="M43" s="26">
        <v>12</v>
      </c>
      <c r="N43" s="30">
        <f t="shared" si="8"/>
        <v>0</v>
      </c>
      <c r="P43" s="120"/>
      <c r="Q43" s="99"/>
      <c r="R43" s="99"/>
      <c r="S43" s="99"/>
      <c r="T43" s="99"/>
      <c r="U43" s="99"/>
      <c r="V43" s="121"/>
    </row>
    <row r="44" spans="2:22" x14ac:dyDescent="0.3">
      <c r="B44" s="99"/>
      <c r="C44" s="108" t="s">
        <v>38</v>
      </c>
      <c r="D44" s="130" t="s">
        <v>41</v>
      </c>
      <c r="E44" s="26"/>
      <c r="F44" s="26"/>
      <c r="G44" s="138"/>
      <c r="H44" s="99"/>
      <c r="I44" s="99"/>
      <c r="J44" s="30">
        <f>E44*F44</f>
        <v>0</v>
      </c>
      <c r="K44" s="109"/>
      <c r="L44" s="34">
        <f t="shared" si="7"/>
        <v>0</v>
      </c>
      <c r="M44" s="26">
        <v>12</v>
      </c>
      <c r="N44" s="30">
        <f t="shared" si="8"/>
        <v>0</v>
      </c>
      <c r="P44" s="120"/>
      <c r="Q44" s="99"/>
      <c r="R44" s="99"/>
      <c r="S44" s="99"/>
      <c r="T44" s="99"/>
      <c r="U44" s="99"/>
      <c r="V44" s="121"/>
    </row>
    <row r="45" spans="2:22" ht="15" thickBot="1" x14ac:dyDescent="0.35">
      <c r="B45" s="99"/>
      <c r="C45" s="108" t="s">
        <v>38</v>
      </c>
      <c r="D45" s="130" t="s">
        <v>42</v>
      </c>
      <c r="E45" s="26"/>
      <c r="F45" s="26"/>
      <c r="G45" s="138"/>
      <c r="H45" s="99"/>
      <c r="I45" s="99"/>
      <c r="J45" s="30">
        <f>E45*F45</f>
        <v>0</v>
      </c>
      <c r="K45" s="109"/>
      <c r="L45" s="34">
        <f t="shared" si="7"/>
        <v>0</v>
      </c>
      <c r="M45" s="26">
        <v>12</v>
      </c>
      <c r="N45" s="30">
        <f t="shared" si="8"/>
        <v>0</v>
      </c>
      <c r="P45" s="122" t="s">
        <v>60</v>
      </c>
      <c r="Q45" s="123" t="s">
        <v>99</v>
      </c>
      <c r="R45" s="124"/>
      <c r="S45" s="124"/>
      <c r="T45" s="124"/>
      <c r="U45" s="124"/>
      <c r="V45" s="125"/>
    </row>
    <row r="46" spans="2:22" x14ac:dyDescent="0.3">
      <c r="B46" s="99"/>
      <c r="C46" s="108"/>
      <c r="D46" s="109"/>
      <c r="E46" s="145"/>
      <c r="F46" s="145"/>
      <c r="G46" s="138"/>
      <c r="H46" s="146"/>
      <c r="I46" s="146"/>
      <c r="J46" s="130"/>
      <c r="K46" s="109"/>
      <c r="L46" s="108"/>
      <c r="M46" s="109"/>
      <c r="N46" s="147"/>
      <c r="P46" s="99"/>
      <c r="Q46" s="99"/>
      <c r="R46" s="99"/>
      <c r="S46" s="99"/>
      <c r="T46" s="99"/>
      <c r="U46" s="99"/>
      <c r="V46" s="99"/>
    </row>
    <row r="47" spans="2:22" x14ac:dyDescent="0.3">
      <c r="B47" s="99"/>
      <c r="C47" s="110"/>
      <c r="D47" s="111" t="s">
        <v>21</v>
      </c>
      <c r="E47" s="110"/>
      <c r="F47" s="142"/>
      <c r="G47" s="142"/>
      <c r="H47" s="142"/>
      <c r="I47" s="142"/>
      <c r="J47" s="29">
        <f>SUM(J31:J45)</f>
        <v>20000</v>
      </c>
      <c r="K47" s="109"/>
      <c r="L47" s="143"/>
      <c r="M47" s="144"/>
      <c r="N47" s="29">
        <f>SUM(N31:N45)</f>
        <v>240000</v>
      </c>
      <c r="P47" s="99"/>
      <c r="Q47" s="99"/>
      <c r="R47" s="99"/>
      <c r="S47" s="99"/>
      <c r="T47" s="99"/>
      <c r="U47" s="99"/>
      <c r="V47" s="99"/>
    </row>
    <row r="48" spans="2:22" x14ac:dyDescent="0.3">
      <c r="B48" s="99"/>
      <c r="C48" s="99"/>
      <c r="D48" s="99"/>
      <c r="E48" s="99"/>
      <c r="F48" s="99"/>
      <c r="G48" s="99"/>
      <c r="H48" s="99"/>
      <c r="I48" s="99"/>
      <c r="J48" s="99"/>
      <c r="L48" s="99"/>
      <c r="M48" s="99"/>
      <c r="N48" s="99"/>
      <c r="P48" s="99"/>
      <c r="Q48" s="99"/>
      <c r="R48" s="99"/>
      <c r="S48" s="99"/>
      <c r="T48" s="99"/>
      <c r="U48" s="99"/>
      <c r="V48" s="99"/>
    </row>
    <row r="49" spans="2:22" ht="7.95" customHeight="1" thickBot="1" x14ac:dyDescent="0.35">
      <c r="B49" s="99"/>
      <c r="C49" s="99"/>
      <c r="D49" s="99"/>
      <c r="E49" s="99"/>
      <c r="F49" s="99"/>
      <c r="G49" s="99"/>
      <c r="H49" s="99"/>
      <c r="I49" s="99"/>
      <c r="J49" s="99"/>
      <c r="L49" s="99"/>
      <c r="M49" s="99"/>
      <c r="N49" s="99"/>
      <c r="P49" s="99"/>
      <c r="Q49" s="99"/>
      <c r="R49" s="99"/>
      <c r="S49" s="99"/>
      <c r="T49" s="99"/>
      <c r="U49" s="99"/>
      <c r="V49" s="99"/>
    </row>
    <row r="50" spans="2:22" ht="15.6" x14ac:dyDescent="0.3">
      <c r="B50" s="99"/>
      <c r="C50" s="161" t="s">
        <v>43</v>
      </c>
      <c r="D50" s="162"/>
      <c r="E50" s="2" t="s">
        <v>13</v>
      </c>
      <c r="F50" s="3"/>
      <c r="G50" s="3"/>
      <c r="H50" s="3"/>
      <c r="I50" s="3"/>
      <c r="J50" s="4"/>
      <c r="K50" s="134"/>
      <c r="L50" s="2" t="s">
        <v>44</v>
      </c>
      <c r="M50" s="3"/>
      <c r="N50" s="4"/>
      <c r="P50" s="35" t="s">
        <v>53</v>
      </c>
      <c r="Q50" s="36"/>
      <c r="R50" s="36"/>
      <c r="S50" s="36"/>
      <c r="T50" s="36"/>
      <c r="U50" s="36"/>
      <c r="V50" s="37"/>
    </row>
    <row r="51" spans="2:22" ht="43.2" x14ac:dyDescent="0.3">
      <c r="B51" s="99"/>
      <c r="C51" s="159" t="s">
        <v>45</v>
      </c>
      <c r="D51" s="160"/>
      <c r="E51" s="5" t="s">
        <v>84</v>
      </c>
      <c r="F51" s="6" t="s">
        <v>85</v>
      </c>
      <c r="G51" s="6" t="s">
        <v>90</v>
      </c>
      <c r="H51" s="6" t="s">
        <v>91</v>
      </c>
      <c r="I51" s="7"/>
      <c r="J51" s="8" t="s">
        <v>15</v>
      </c>
      <c r="K51" s="137"/>
      <c r="L51" s="23" t="s">
        <v>18</v>
      </c>
      <c r="M51" s="7" t="s">
        <v>19</v>
      </c>
      <c r="N51" s="24" t="s">
        <v>20</v>
      </c>
      <c r="P51" s="120"/>
      <c r="Q51" s="99"/>
      <c r="R51" s="99"/>
      <c r="S51" s="99"/>
      <c r="T51" s="99"/>
      <c r="U51" s="99"/>
      <c r="V51" s="121"/>
    </row>
    <row r="52" spans="2:22" x14ac:dyDescent="0.3">
      <c r="B52" s="99"/>
      <c r="C52" s="12" t="s">
        <v>83</v>
      </c>
      <c r="D52" s="25"/>
      <c r="E52" s="23" t="s">
        <v>89</v>
      </c>
      <c r="F52" s="6"/>
      <c r="G52" s="23" t="s">
        <v>89</v>
      </c>
      <c r="H52" s="7" t="s">
        <v>92</v>
      </c>
      <c r="I52" s="7"/>
      <c r="J52" s="8"/>
      <c r="K52" s="137"/>
      <c r="L52" s="23"/>
      <c r="M52" s="7"/>
      <c r="N52" s="24"/>
      <c r="P52" s="120"/>
      <c r="Q52" s="99"/>
      <c r="R52" s="99"/>
      <c r="S52" s="99"/>
      <c r="T52" s="99"/>
      <c r="U52" s="99"/>
      <c r="V52" s="121"/>
    </row>
    <row r="53" spans="2:22" x14ac:dyDescent="0.3">
      <c r="B53" s="99"/>
      <c r="C53" s="108"/>
      <c r="D53" s="130" t="s">
        <v>86</v>
      </c>
      <c r="E53" s="26">
        <v>100</v>
      </c>
      <c r="F53" s="64">
        <v>0.45</v>
      </c>
      <c r="G53" s="65">
        <f>E53*F53</f>
        <v>45</v>
      </c>
      <c r="H53" s="27">
        <f>I20*F20</f>
        <v>1000</v>
      </c>
      <c r="I53" s="26"/>
      <c r="J53" s="30">
        <f>H53*G53</f>
        <v>45000</v>
      </c>
      <c r="K53" s="138"/>
      <c r="L53" s="27">
        <f>G53*M53</f>
        <v>540</v>
      </c>
      <c r="M53" s="26">
        <v>12</v>
      </c>
      <c r="N53" s="27">
        <f>M53*J53</f>
        <v>540000</v>
      </c>
      <c r="P53" s="120"/>
      <c r="Q53" s="99"/>
      <c r="R53" s="99"/>
      <c r="S53" s="99"/>
      <c r="T53" s="99"/>
      <c r="U53" s="99"/>
      <c r="V53" s="121"/>
    </row>
    <row r="54" spans="2:22" x14ac:dyDescent="0.3">
      <c r="B54" s="99"/>
      <c r="C54" s="108"/>
      <c r="D54" s="130" t="s">
        <v>87</v>
      </c>
      <c r="E54" s="26">
        <v>150</v>
      </c>
      <c r="F54" s="64">
        <v>0.45</v>
      </c>
      <c r="G54" s="65">
        <f t="shared" ref="G54:G55" si="9">E54*F54</f>
        <v>67.5</v>
      </c>
      <c r="H54" s="27">
        <f t="shared" ref="H54:H55" si="10">I21*F21</f>
        <v>1500</v>
      </c>
      <c r="I54" s="26"/>
      <c r="J54" s="30">
        <f t="shared" ref="J54:J55" si="11">H54*G54</f>
        <v>101250</v>
      </c>
      <c r="K54" s="138"/>
      <c r="L54" s="27"/>
      <c r="M54" s="26"/>
      <c r="N54" s="27"/>
      <c r="P54" s="120"/>
      <c r="Q54" s="99"/>
      <c r="R54" s="99"/>
      <c r="S54" s="99"/>
      <c r="T54" s="99"/>
      <c r="U54" s="99"/>
      <c r="V54" s="121"/>
    </row>
    <row r="55" spans="2:22" ht="15" thickBot="1" x14ac:dyDescent="0.35">
      <c r="B55" s="99"/>
      <c r="C55" s="140"/>
      <c r="D55" s="141" t="s">
        <v>88</v>
      </c>
      <c r="E55" s="66">
        <v>75</v>
      </c>
      <c r="F55" s="67">
        <v>0.45</v>
      </c>
      <c r="G55" s="68">
        <f t="shared" si="9"/>
        <v>33.75</v>
      </c>
      <c r="H55" s="69">
        <f t="shared" si="10"/>
        <v>1000</v>
      </c>
      <c r="I55" s="66"/>
      <c r="J55" s="70">
        <f t="shared" si="11"/>
        <v>33750</v>
      </c>
      <c r="K55" s="138"/>
      <c r="L55" s="27">
        <f>M55*G55</f>
        <v>405</v>
      </c>
      <c r="M55" s="26">
        <v>12</v>
      </c>
      <c r="N55" s="27">
        <f>M55*J55</f>
        <v>405000</v>
      </c>
      <c r="P55" s="122" t="s">
        <v>60</v>
      </c>
      <c r="Q55" s="123" t="s">
        <v>99</v>
      </c>
      <c r="R55" s="124"/>
      <c r="S55" s="124"/>
      <c r="T55" s="124"/>
      <c r="U55" s="124"/>
      <c r="V55" s="125"/>
    </row>
    <row r="56" spans="2:22" x14ac:dyDescent="0.3">
      <c r="B56" s="99"/>
      <c r="C56" s="99"/>
      <c r="D56" s="99"/>
      <c r="E56" s="99"/>
      <c r="F56" s="99"/>
      <c r="G56" s="99"/>
      <c r="H56" s="99"/>
      <c r="I56" s="99"/>
      <c r="L56" s="99"/>
      <c r="M56" s="99"/>
      <c r="N56" s="99"/>
      <c r="P56" s="99"/>
      <c r="Q56" s="99"/>
      <c r="R56" s="99"/>
      <c r="S56" s="99"/>
      <c r="T56" s="99"/>
      <c r="U56" s="99"/>
      <c r="V56" s="99"/>
    </row>
    <row r="57" spans="2:22" x14ac:dyDescent="0.3">
      <c r="B57" s="99"/>
      <c r="C57" s="28"/>
      <c r="D57" s="1" t="s">
        <v>46</v>
      </c>
      <c r="E57" s="110"/>
      <c r="F57" s="142"/>
      <c r="G57" s="142"/>
      <c r="H57" s="142"/>
      <c r="I57" s="142"/>
      <c r="J57" s="29">
        <f>SUM(J53:J55)</f>
        <v>180000</v>
      </c>
      <c r="L57" s="110"/>
      <c r="M57" s="142"/>
      <c r="N57" s="29">
        <f>SUM(N53:N55)</f>
        <v>945000</v>
      </c>
      <c r="P57" s="99"/>
      <c r="Q57" s="99"/>
      <c r="R57" s="99"/>
      <c r="S57" s="99"/>
      <c r="T57" s="99"/>
      <c r="U57" s="99"/>
      <c r="V57" s="99"/>
    </row>
    <row r="58" spans="2:22" s="99" customFormat="1" x14ac:dyDescent="0.3"/>
    <row r="59" spans="2:22" s="99" customFormat="1" ht="15" thickBot="1" x14ac:dyDescent="0.35"/>
    <row r="60" spans="2:22" ht="15.6" x14ac:dyDescent="0.3">
      <c r="B60" s="99"/>
      <c r="C60" s="50" t="s">
        <v>47</v>
      </c>
      <c r="D60" s="51"/>
      <c r="E60" s="51"/>
      <c r="F60" s="52"/>
      <c r="G60" s="52"/>
      <c r="H60" s="52"/>
      <c r="I60" s="52"/>
      <c r="J60" s="52" t="s">
        <v>48</v>
      </c>
      <c r="K60" s="51"/>
      <c r="L60" s="51"/>
      <c r="M60" s="51"/>
      <c r="N60" s="53" t="s">
        <v>49</v>
      </c>
      <c r="P60" s="35" t="s">
        <v>100</v>
      </c>
      <c r="Q60" s="36"/>
      <c r="R60" s="36"/>
      <c r="S60" s="36"/>
      <c r="T60" s="36"/>
      <c r="U60" s="36"/>
      <c r="V60" s="37"/>
    </row>
    <row r="61" spans="2:22" ht="15.6" x14ac:dyDescent="0.3">
      <c r="B61" s="99"/>
      <c r="C61" s="61"/>
      <c r="D61" s="54"/>
      <c r="E61" s="54"/>
      <c r="F61" s="62"/>
      <c r="G61" s="62"/>
      <c r="H61" s="62"/>
      <c r="I61" s="62"/>
      <c r="J61" s="7" t="s">
        <v>28</v>
      </c>
      <c r="K61" s="55"/>
      <c r="L61" s="55"/>
      <c r="M61" s="55"/>
      <c r="N61" s="63" t="s">
        <v>28</v>
      </c>
      <c r="P61" s="155"/>
      <c r="Q61" s="156"/>
      <c r="R61" s="156"/>
      <c r="S61" s="156"/>
      <c r="T61" s="156"/>
      <c r="U61" s="156"/>
      <c r="V61" s="157"/>
    </row>
    <row r="62" spans="2:22" x14ac:dyDescent="0.3">
      <c r="B62" s="99"/>
      <c r="C62" s="152"/>
      <c r="D62" s="153" t="s">
        <v>50</v>
      </c>
      <c r="E62" s="109"/>
      <c r="F62" s="109"/>
      <c r="G62" s="109"/>
      <c r="H62" s="109"/>
      <c r="I62" s="109"/>
      <c r="J62" s="138">
        <f>J47+J24</f>
        <v>26000</v>
      </c>
      <c r="K62" s="138"/>
      <c r="L62" s="138"/>
      <c r="M62" s="138"/>
      <c r="N62" s="154">
        <f>N47+N24</f>
        <v>312000</v>
      </c>
      <c r="P62" s="120"/>
      <c r="Q62" s="99"/>
      <c r="R62" s="99"/>
      <c r="S62" s="99"/>
      <c r="T62" s="99"/>
      <c r="U62" s="99"/>
      <c r="V62" s="121"/>
    </row>
    <row r="63" spans="2:22" x14ac:dyDescent="0.3">
      <c r="B63" s="99"/>
      <c r="C63" s="152"/>
      <c r="D63" s="153" t="s">
        <v>51</v>
      </c>
      <c r="E63" s="109"/>
      <c r="F63" s="109"/>
      <c r="G63" s="109"/>
      <c r="H63" s="109"/>
      <c r="I63" s="109"/>
      <c r="J63" s="138">
        <f>J57</f>
        <v>180000</v>
      </c>
      <c r="K63" s="138"/>
      <c r="L63" s="138"/>
      <c r="M63" s="138"/>
      <c r="N63" s="154">
        <f>N57</f>
        <v>945000</v>
      </c>
      <c r="P63" s="120"/>
      <c r="Q63" s="99"/>
      <c r="R63" s="99"/>
      <c r="S63" s="99"/>
      <c r="T63" s="99"/>
      <c r="U63" s="99"/>
      <c r="V63" s="121"/>
    </row>
    <row r="64" spans="2:22" ht="5.4" customHeight="1" x14ac:dyDescent="0.3">
      <c r="B64" s="99"/>
      <c r="C64" s="152"/>
      <c r="D64" s="153"/>
      <c r="E64" s="109"/>
      <c r="F64" s="109"/>
      <c r="G64" s="109"/>
      <c r="H64" s="109"/>
      <c r="I64" s="109"/>
      <c r="J64" s="138"/>
      <c r="K64" s="138"/>
      <c r="L64" s="138"/>
      <c r="M64" s="138"/>
      <c r="N64" s="154"/>
      <c r="P64" s="120"/>
      <c r="Q64" s="99"/>
      <c r="R64" s="99"/>
      <c r="S64" s="99"/>
      <c r="T64" s="99"/>
      <c r="U64" s="99"/>
      <c r="V64" s="121"/>
    </row>
    <row r="65" spans="2:22" ht="15" thickBot="1" x14ac:dyDescent="0.35">
      <c r="B65" s="99"/>
      <c r="C65" s="56"/>
      <c r="D65" s="57" t="s">
        <v>52</v>
      </c>
      <c r="E65" s="58"/>
      <c r="F65" s="58"/>
      <c r="G65" s="58"/>
      <c r="H65" s="58"/>
      <c r="I65" s="58"/>
      <c r="J65" s="59">
        <f>J63-J62</f>
        <v>154000</v>
      </c>
      <c r="K65" s="59"/>
      <c r="L65" s="59"/>
      <c r="M65" s="59"/>
      <c r="N65" s="60">
        <f>N63-N62</f>
        <v>633000</v>
      </c>
      <c r="P65" s="120"/>
      <c r="Q65" s="99"/>
      <c r="R65" s="99"/>
      <c r="S65" s="99"/>
      <c r="T65" s="99"/>
      <c r="U65" s="99"/>
      <c r="V65" s="121"/>
    </row>
    <row r="66" spans="2:22" ht="15" thickBot="1" x14ac:dyDescent="0.35">
      <c r="B66" s="99"/>
      <c r="C66" s="99"/>
      <c r="D66" s="99"/>
      <c r="E66" s="99"/>
      <c r="F66" s="99"/>
      <c r="G66" s="99"/>
      <c r="H66" s="99"/>
      <c r="I66" s="99"/>
      <c r="J66" s="99"/>
      <c r="L66" s="99"/>
      <c r="M66" s="99"/>
      <c r="N66" s="99"/>
      <c r="P66" s="122"/>
      <c r="Q66" s="123"/>
      <c r="R66" s="124"/>
      <c r="S66" s="124"/>
      <c r="T66" s="124"/>
      <c r="U66" s="124"/>
      <c r="V66" s="125"/>
    </row>
    <row r="67" spans="2:22" x14ac:dyDescent="0.3">
      <c r="B67" s="99"/>
      <c r="C67" s="99"/>
      <c r="D67" s="99"/>
      <c r="E67" s="99"/>
      <c r="F67" s="99"/>
      <c r="G67" s="99"/>
      <c r="H67" s="99"/>
      <c r="I67" s="99"/>
      <c r="J67" s="158"/>
      <c r="K67" s="139"/>
      <c r="L67" s="139"/>
      <c r="M67" s="139"/>
      <c r="N67" s="158"/>
    </row>
    <row r="68" spans="2:22" x14ac:dyDescent="0.3">
      <c r="B68" s="99"/>
      <c r="C68" s="99"/>
      <c r="D68" s="99"/>
      <c r="E68" s="99"/>
      <c r="F68" s="99"/>
      <c r="G68" s="99"/>
      <c r="H68" s="99"/>
      <c r="I68" s="99"/>
      <c r="J68" s="99"/>
      <c r="L68" s="99"/>
      <c r="M68" s="99"/>
      <c r="N68" s="99"/>
    </row>
    <row r="69" spans="2:22" x14ac:dyDescent="0.3">
      <c r="B69" s="99"/>
    </row>
    <row r="70" spans="2:22" x14ac:dyDescent="0.3">
      <c r="B70" s="99"/>
    </row>
    <row r="71" spans="2:22" x14ac:dyDescent="0.3">
      <c r="B71" s="99"/>
    </row>
    <row r="72" spans="2:22" x14ac:dyDescent="0.3">
      <c r="B72" s="99"/>
    </row>
    <row r="73" spans="2:22" x14ac:dyDescent="0.3">
      <c r="B73" s="99"/>
    </row>
    <row r="74" spans="2:22" x14ac:dyDescent="0.3">
      <c r="B74" s="99"/>
    </row>
    <row r="75" spans="2:22" x14ac:dyDescent="0.3">
      <c r="B75" s="99"/>
    </row>
    <row r="76" spans="2:22" x14ac:dyDescent="0.3">
      <c r="B76" s="99"/>
    </row>
    <row r="77" spans="2:22" x14ac:dyDescent="0.3">
      <c r="B77" s="99"/>
    </row>
    <row r="78" spans="2:22" x14ac:dyDescent="0.3">
      <c r="B78" s="99"/>
    </row>
    <row r="79" spans="2:22" x14ac:dyDescent="0.3">
      <c r="B79" s="99"/>
    </row>
    <row r="80" spans="2:22" x14ac:dyDescent="0.3">
      <c r="B80" s="99"/>
    </row>
    <row r="81" spans="2:2" x14ac:dyDescent="0.3">
      <c r="B81" s="99"/>
    </row>
    <row r="82" spans="2:2" x14ac:dyDescent="0.3">
      <c r="B82" s="99"/>
    </row>
    <row r="83" spans="2:2" x14ac:dyDescent="0.3">
      <c r="B83" s="99"/>
    </row>
    <row r="84" spans="2:2" x14ac:dyDescent="0.3">
      <c r="B84" s="99"/>
    </row>
    <row r="85" spans="2:2" x14ac:dyDescent="0.3">
      <c r="B85" s="99"/>
    </row>
    <row r="86" spans="2:2" x14ac:dyDescent="0.3">
      <c r="B86" s="99"/>
    </row>
    <row r="87" spans="2:2" x14ac:dyDescent="0.3">
      <c r="B87" s="99"/>
    </row>
    <row r="88" spans="2:2" x14ac:dyDescent="0.3">
      <c r="B88" s="99"/>
    </row>
    <row r="89" spans="2:2" x14ac:dyDescent="0.3">
      <c r="B89" s="99"/>
    </row>
    <row r="90" spans="2:2" x14ac:dyDescent="0.3">
      <c r="B90" s="99"/>
    </row>
    <row r="91" spans="2:2" x14ac:dyDescent="0.3">
      <c r="B91" s="99"/>
    </row>
    <row r="92" spans="2:2" x14ac:dyDescent="0.3">
      <c r="B92" s="99"/>
    </row>
    <row r="93" spans="2:2" x14ac:dyDescent="0.3">
      <c r="B93" s="99"/>
    </row>
    <row r="94" spans="2:2" x14ac:dyDescent="0.3">
      <c r="B94" s="99"/>
    </row>
    <row r="95" spans="2:2" x14ac:dyDescent="0.3">
      <c r="B95" s="99"/>
    </row>
    <row r="96" spans="2:2" x14ac:dyDescent="0.3">
      <c r="B96" s="99"/>
    </row>
    <row r="97" spans="2:2" x14ac:dyDescent="0.3">
      <c r="B97" s="99"/>
    </row>
    <row r="98" spans="2:2" x14ac:dyDescent="0.3">
      <c r="B98" s="99"/>
    </row>
    <row r="99" spans="2:2" x14ac:dyDescent="0.3">
      <c r="B99" s="99"/>
    </row>
    <row r="100" spans="2:2" x14ac:dyDescent="0.3">
      <c r="B100" s="99"/>
    </row>
    <row r="101" spans="2:2" x14ac:dyDescent="0.3">
      <c r="B101" s="99"/>
    </row>
    <row r="102" spans="2:2" x14ac:dyDescent="0.3">
      <c r="B102" s="99"/>
    </row>
    <row r="103" spans="2:2" x14ac:dyDescent="0.3">
      <c r="B103" s="99"/>
    </row>
    <row r="104" spans="2:2" x14ac:dyDescent="0.3">
      <c r="B104" s="99"/>
    </row>
    <row r="105" spans="2:2" x14ac:dyDescent="0.3">
      <c r="B105" s="99"/>
    </row>
    <row r="106" spans="2:2" x14ac:dyDescent="0.3">
      <c r="B106" s="99"/>
    </row>
    <row r="107" spans="2:2" x14ac:dyDescent="0.3">
      <c r="B107" s="99"/>
    </row>
  </sheetData>
  <mergeCells count="6">
    <mergeCell ref="C51:D51"/>
    <mergeCell ref="C17:D17"/>
    <mergeCell ref="C18:D18"/>
    <mergeCell ref="C27:D27"/>
    <mergeCell ref="C28:D28"/>
    <mergeCell ref="C50:D50"/>
  </mergeCells>
  <conditionalFormatting sqref="J65">
    <cfRule type="cellIs" dxfId="3" priority="3" operator="lessThan">
      <formula>$J$62</formula>
    </cfRule>
    <cfRule type="cellIs" dxfId="2" priority="4" operator="greaterThan">
      <formula>$J$62</formula>
    </cfRule>
  </conditionalFormatting>
  <conditionalFormatting sqref="J67">
    <cfRule type="iconSet" priority="5">
      <iconSet>
        <cfvo type="percent" val="0"/>
        <cfvo type="percent" val="33"/>
        <cfvo type="percent" val="67"/>
      </iconSet>
    </cfRule>
  </conditionalFormatting>
  <conditionalFormatting sqref="N65">
    <cfRule type="cellIs" dxfId="1" priority="1" operator="lessThan">
      <formula>$J$62</formula>
    </cfRule>
    <cfRule type="cellIs" dxfId="0" priority="2" operator="greaterThan">
      <formula>$J$62</formula>
    </cfRule>
  </conditionalFormatting>
  <hyperlinks>
    <hyperlink ref="E12" r:id="rId1" xr:uid="{2952AC6B-3458-4F37-999E-FCB29E7878EE}"/>
  </hyperlinks>
  <pageMargins left="0.7" right="0.7" top="0.75" bottom="0.75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1F048297C4D48B2631DC02FF90848" ma:contentTypeVersion="2" ma:contentTypeDescription="Create a new document." ma:contentTypeScope="" ma:versionID="e757e4bcc6f0caea5d327d8ecbd40e3f">
  <xsd:schema xmlns:xsd="http://www.w3.org/2001/XMLSchema" xmlns:xs="http://www.w3.org/2001/XMLSchema" xmlns:p="http://schemas.microsoft.com/office/2006/metadata/properties" xmlns:ns2="59198baa-4b0e-4301-ad32-258eab4553a5" targetNamespace="http://schemas.microsoft.com/office/2006/metadata/properties" ma:root="true" ma:fieldsID="71b33f4c8c16c039b59c5fcfb3e5efe7" ns2:_="">
    <xsd:import namespace="59198baa-4b0e-4301-ad32-258eab455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98baa-4b0e-4301-ad32-258eab455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3F45-F67B-4A9B-876E-93AA67DC172C}">
  <ds:schemaRefs>
    <ds:schemaRef ds:uri="59198baa-4b0e-4301-ad32-258eab4553a5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450EF0-EB84-455C-BAB9-9065C7DC4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98baa-4b0e-4301-ad32-258eab455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A8BB6-69AA-47B4-9159-F5F108DF0C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Inschatting Business case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Vandenhaute</dc:creator>
  <cp:keywords/>
  <dc:description/>
  <cp:lastModifiedBy>Thomas Vandenhaute</cp:lastModifiedBy>
  <cp:revision/>
  <cp:lastPrinted>2023-04-06T06:37:58Z</cp:lastPrinted>
  <dcterms:created xsi:type="dcterms:W3CDTF">2023-03-14T13:51:40Z</dcterms:created>
  <dcterms:modified xsi:type="dcterms:W3CDTF">2024-02-09T08:51:58Z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0x0101006A51F048297C4D48B2631DC02FF90848</vt:lpwstr>
  </property>
</Properties>
</file>